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Noemí.Lupita\Cuenta Publica\2018\10-12 MSF INF TRIM 2018\"/>
    </mc:Choice>
  </mc:AlternateContent>
  <bookViews>
    <workbookView showHorizontalScroll="0" showVerticalScroll="0" showSheetTabs="0" xWindow="0" yWindow="0" windowWidth="20490" windowHeight="7665"/>
  </bookViews>
  <sheets>
    <sheet name="EAI" sheetId="4" r:id="rId1"/>
  </sheets>
  <definedNames>
    <definedName name="_xlnm._FilterDatabase" localSheetId="0" hidden="1">EAI!$A$3:$H$4</definedName>
  </definedNames>
  <calcPr calcId="162913"/>
  <fileRecoveryPr autoRecover="0"/>
</workbook>
</file>

<file path=xl/calcChain.xml><?xml version="1.0" encoding="utf-8"?>
<calcChain xmlns="http://schemas.openxmlformats.org/spreadsheetml/2006/main">
  <c r="H42" i="4" l="1"/>
  <c r="H43" i="4"/>
  <c r="H41" i="4"/>
  <c r="H28" i="4"/>
  <c r="H29" i="4"/>
  <c r="H30" i="4"/>
  <c r="H31" i="4"/>
  <c r="H32" i="4"/>
  <c r="H33" i="4"/>
  <c r="H34" i="4"/>
  <c r="H35" i="4"/>
  <c r="H36" i="4"/>
  <c r="H37" i="4"/>
  <c r="H38" i="4"/>
  <c r="H27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5" i="4"/>
  <c r="H46" i="4" l="1"/>
  <c r="H45" i="4" s="1"/>
  <c r="E46" i="4"/>
  <c r="E45" i="4" s="1"/>
  <c r="E43" i="4"/>
  <c r="E42" i="4"/>
  <c r="E41" i="4"/>
  <c r="E38" i="4"/>
  <c r="E37" i="4"/>
  <c r="E36" i="4"/>
  <c r="E35" i="4"/>
  <c r="E34" i="4"/>
  <c r="E33" i="4"/>
  <c r="E32" i="4"/>
  <c r="E31" i="4"/>
  <c r="E30" i="4"/>
  <c r="E29" i="4"/>
  <c r="E28" i="4"/>
  <c r="E27" i="4"/>
  <c r="G45" i="4"/>
  <c r="G40" i="4"/>
  <c r="G26" i="4"/>
  <c r="F45" i="4"/>
  <c r="F40" i="4"/>
  <c r="F26" i="4"/>
  <c r="D45" i="4"/>
  <c r="D40" i="4"/>
  <c r="D26" i="4"/>
  <c r="C45" i="4"/>
  <c r="C40" i="4"/>
  <c r="C26" i="4"/>
  <c r="E20" i="4"/>
  <c r="G21" i="4"/>
  <c r="F21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D21" i="4"/>
  <c r="C21" i="4"/>
  <c r="C48" i="4" l="1"/>
  <c r="G48" i="4"/>
  <c r="F48" i="4"/>
  <c r="D48" i="4"/>
  <c r="H26" i="4"/>
  <c r="H21" i="4"/>
  <c r="E21" i="4"/>
  <c r="H40" i="4"/>
  <c r="E40" i="4"/>
  <c r="E26" i="4"/>
  <c r="H48" i="4" l="1"/>
  <c r="E48" i="4"/>
</calcChain>
</file>

<file path=xl/sharedStrings.xml><?xml version="1.0" encoding="utf-8"?>
<sst xmlns="http://schemas.openxmlformats.org/spreadsheetml/2006/main" count="68" uniqueCount="35">
  <si>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</si>
  <si>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</si>
  <si>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</si>
  <si>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</si>
  <si>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</si>
  <si>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</si>
  <si>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</si>
  <si>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</si>
  <si>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</si>
  <si>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</si>
  <si>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</si>
  <si>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</si>
  <si>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</si>
  <si>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</si>
  <si>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</si>
  <si>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</si>
  <si>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</si>
  <si>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</si>
  <si>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</si>
  <si>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</si>
  <si>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</si>
  <si>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</si>
  <si>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</si>
  <si>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</si>
  <si>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</si>
  <si>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</si>
  <si>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</si>
  <si>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</si>
  <si>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</si>
  <si>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</si>
  <si>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</si>
  <si>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</si>
  <si>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</si>
  <si>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 son razonablemente correctos y responsabilidad del emisor</t>
  </si>
  <si>
    <t>MUNICIPIO SAN FELIPE
ESTADO ANALÍTICO DE INGRESOS
DEL 1 DE ENERO AL 31 DE DICIEMBRE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</si>
</sst>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9" fillId="0" borderId="0" xfId="8" applyFont="1" applyFill="1" applyBorder="1" applyAlignment="1" applyProtection="1">
      <alignment horizontal="left"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8" fillId="0" borderId="0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4" xfId="8" applyNumberFormat="1" applyFont="1" applyFill="1" applyBorder="1" applyAlignment="1" applyProtection="1">
      <alignment vertical="top"/>
      <protection locked="0"/>
    </xf>
    <xf numFmtId="4" fontId="3" fillId="0" borderId="5" xfId="8" applyNumberFormat="1" applyFont="1" applyFill="1" applyBorder="1" applyAlignment="1" applyProtection="1">
      <alignment vertical="top"/>
      <protection locked="0"/>
    </xf>
    <xf numFmtId="4" fontId="3" fillId="0" borderId="6" xfId="8" applyNumberFormat="1" applyFont="1" applyFill="1" applyBorder="1" applyAlignment="1" applyProtection="1">
      <alignment vertical="top"/>
      <protection locked="0"/>
    </xf>
    <xf numFmtId="0" fontId="9" fillId="2" borderId="12" xfId="8" quotePrefix="1" applyFont="1" applyFill="1" applyBorder="1" applyAlignment="1">
      <alignment horizontal="center" vertical="center" wrapText="1"/>
    </xf>
    <xf numFmtId="4" fontId="3" fillId="0" borderId="12" xfId="8" applyNumberFormat="1" applyFont="1" applyFill="1" applyBorder="1" applyAlignment="1" applyProtection="1">
      <alignment vertical="top"/>
    </xf>
    <xf numFmtId="4" fontId="3" fillId="0" borderId="14" xfId="8" applyNumberFormat="1" applyFont="1" applyFill="1" applyBorder="1" applyAlignment="1" applyProtection="1">
      <alignment vertical="top"/>
    </xf>
    <xf numFmtId="4" fontId="3" fillId="0" borderId="13" xfId="8" applyNumberFormat="1" applyFont="1" applyFill="1" applyBorder="1" applyAlignment="1" applyProtection="1">
      <alignment vertical="top"/>
    </xf>
    <xf numFmtId="4" fontId="9" fillId="0" borderId="12" xfId="8" applyNumberFormat="1" applyFont="1" applyFill="1" applyBorder="1" applyAlignment="1" applyProtection="1">
      <alignment vertical="top"/>
    </xf>
    <xf numFmtId="4" fontId="8" fillId="0" borderId="14" xfId="8" applyNumberFormat="1" applyFont="1" applyFill="1" applyBorder="1" applyAlignment="1" applyProtection="1">
      <alignment vertical="top"/>
    </xf>
    <xf numFmtId="0" fontId="0" fillId="3" borderId="11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52</xdr:row>
      <xdr:rowOff>47625</xdr:rowOff>
    </xdr:from>
    <xdr:to>
      <xdr:col>9</xdr:col>
      <xdr:colOff>428625</xdr:colOff>
      <xdr:row>57</xdr:row>
      <xdr:rowOff>76200</xdr:rowOff>
    </xdr:to>
    <xdr:sp macro="" textlink="">
      <xdr:nvSpPr>
        <xdr:cNvPr id="2" name="CuadroTexto 1"/>
        <xdr:cNvSpPr txBox="1"/>
      </xdr:nvSpPr>
      <xdr:spPr>
        <a:xfrm>
          <a:off x="0" y="8724900"/>
          <a:ext cx="10410825" cy="742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		________________________________	         ___________________________</a:t>
          </a:r>
        </a:p>
        <a:p>
          <a:r>
            <a:rPr lang="es-MX" sz="1100" b="1"/>
            <a:t>       Presidente</a:t>
          </a:r>
          <a:r>
            <a:rPr lang="es-MX" sz="1100" b="1" baseline="0"/>
            <a:t> Municipal		Presidenta de la Comisión de Hacienda	                         Tesorero Municipal</a:t>
          </a:r>
        </a:p>
        <a:p>
          <a:r>
            <a:rPr lang="es-MX" sz="1100"/>
            <a:t>Prof. Eduardo</a:t>
          </a:r>
          <a:r>
            <a:rPr lang="es-MX" sz="1100" baseline="0"/>
            <a:t> Maldonado García 	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María Guadalupe Cano Ortega	                      C.P. Sergio Ortega Mora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zoomScaleNormal="100" workbookViewId="0">
      <selection activeCell="I1" sqref="I1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54" t="s">
        <v>34</v>
      </c>
      <c r="B1" s="55"/>
      <c r="C1" s="55"/>
      <c r="D1" s="55"/>
      <c r="E1" s="55"/>
      <c r="F1" s="55"/>
      <c r="G1" s="55"/>
      <c r="H1" s="56"/>
    </row>
    <row r="2" spans="1:8" s="3" customFormat="1" x14ac:dyDescent="0.2">
      <c r="A2" s="57" t="s">
        <v>22</v>
      </c>
      <c r="B2" s="58"/>
      <c r="C2" s="55" t="s">
        <v>30</v>
      </c>
      <c r="D2" s="55"/>
      <c r="E2" s="55"/>
      <c r="F2" s="55"/>
      <c r="G2" s="55"/>
      <c r="H2" s="63" t="s">
        <v>27</v>
      </c>
    </row>
    <row r="3" spans="1:8" s="1" customFormat="1" ht="24.95" customHeight="1" x14ac:dyDescent="0.2">
      <c r="A3" s="59"/>
      <c r="B3" s="60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64"/>
    </row>
    <row r="4" spans="1:8" s="1" customFormat="1" x14ac:dyDescent="0.2">
      <c r="A4" s="61"/>
      <c r="B4" s="62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46" t="s">
        <v>20</v>
      </c>
    </row>
    <row r="5" spans="1:8" x14ac:dyDescent="0.2">
      <c r="A5" s="2" t="s">
        <v>0</v>
      </c>
      <c r="C5" s="30">
        <v>15172703.42</v>
      </c>
      <c r="D5" s="30">
        <v>2033659.91</v>
      </c>
      <c r="E5" s="30">
        <f>C5+D5</f>
        <v>17206363.329999998</v>
      </c>
      <c r="F5" s="30">
        <v>17210063.329999998</v>
      </c>
      <c r="G5" s="43">
        <v>17210063.329999998</v>
      </c>
      <c r="H5" s="47">
        <f>G5-E5</f>
        <v>3700</v>
      </c>
    </row>
    <row r="6" spans="1:8" x14ac:dyDescent="0.2">
      <c r="A6" s="2" t="s">
        <v>1</v>
      </c>
      <c r="C6" s="31">
        <v>0</v>
      </c>
      <c r="D6" s="31">
        <v>0</v>
      </c>
      <c r="E6" s="31">
        <f t="shared" ref="E6:E20" si="0">C6+D6</f>
        <v>0</v>
      </c>
      <c r="F6" s="31">
        <v>0</v>
      </c>
      <c r="G6" s="44">
        <v>0</v>
      </c>
      <c r="H6" s="48">
        <f t="shared" ref="H6:H19" si="1">G6-E6</f>
        <v>0</v>
      </c>
    </row>
    <row r="7" spans="1:8" x14ac:dyDescent="0.2">
      <c r="A7" s="2" t="s">
        <v>2</v>
      </c>
      <c r="C7" s="31">
        <v>0</v>
      </c>
      <c r="D7" s="31">
        <v>0</v>
      </c>
      <c r="E7" s="31">
        <f t="shared" si="0"/>
        <v>0</v>
      </c>
      <c r="F7" s="31">
        <v>0</v>
      </c>
      <c r="G7" s="44">
        <v>0</v>
      </c>
      <c r="H7" s="48">
        <f t="shared" si="1"/>
        <v>0</v>
      </c>
    </row>
    <row r="8" spans="1:8" x14ac:dyDescent="0.2">
      <c r="A8" s="2" t="s">
        <v>3</v>
      </c>
      <c r="C8" s="31">
        <v>3092405.33</v>
      </c>
      <c r="D8" s="31">
        <v>4130908.99</v>
      </c>
      <c r="E8" s="31">
        <f t="shared" si="0"/>
        <v>7223314.3200000003</v>
      </c>
      <c r="F8" s="31">
        <v>7301608.3700000001</v>
      </c>
      <c r="G8" s="44">
        <v>7301608.3700000001</v>
      </c>
      <c r="H8" s="48">
        <f t="shared" si="1"/>
        <v>78294.049999999814</v>
      </c>
    </row>
    <row r="9" spans="1:8" x14ac:dyDescent="0.2">
      <c r="A9" s="2" t="s">
        <v>4</v>
      </c>
      <c r="C9" s="31">
        <v>7005200.21</v>
      </c>
      <c r="D9" s="31">
        <v>3893073.11</v>
      </c>
      <c r="E9" s="31">
        <f t="shared" si="0"/>
        <v>10898273.32</v>
      </c>
      <c r="F9" s="31">
        <v>11134583.380000001</v>
      </c>
      <c r="G9" s="44">
        <v>11134583.380000001</v>
      </c>
      <c r="H9" s="48">
        <f t="shared" si="1"/>
        <v>236310.06000000052</v>
      </c>
    </row>
    <row r="10" spans="1:8" x14ac:dyDescent="0.2">
      <c r="A10" s="4">
        <v>51</v>
      </c>
      <c r="B10" s="5" t="s">
        <v>5</v>
      </c>
      <c r="C10" s="31">
        <v>5510609.96</v>
      </c>
      <c r="D10" s="31">
        <v>5387663.3600000003</v>
      </c>
      <c r="E10" s="31">
        <f t="shared" si="0"/>
        <v>10898273.32</v>
      </c>
      <c r="F10" s="31">
        <v>11134583.380000001</v>
      </c>
      <c r="G10" s="44">
        <v>11134583.380000001</v>
      </c>
      <c r="H10" s="48">
        <f t="shared" si="1"/>
        <v>236310.06000000052</v>
      </c>
    </row>
    <row r="11" spans="1:8" x14ac:dyDescent="0.2">
      <c r="A11" s="4">
        <v>52</v>
      </c>
      <c r="B11" s="5" t="s">
        <v>6</v>
      </c>
      <c r="C11" s="31">
        <v>1494590.25</v>
      </c>
      <c r="D11" s="31">
        <v>-1494590.25</v>
      </c>
      <c r="E11" s="31">
        <f t="shared" si="0"/>
        <v>0</v>
      </c>
      <c r="F11" s="31">
        <v>0</v>
      </c>
      <c r="G11" s="44">
        <v>0</v>
      </c>
      <c r="H11" s="48">
        <f t="shared" si="1"/>
        <v>0</v>
      </c>
    </row>
    <row r="12" spans="1:8" x14ac:dyDescent="0.2">
      <c r="A12" s="2" t="s">
        <v>7</v>
      </c>
      <c r="C12" s="31">
        <v>2933846.08</v>
      </c>
      <c r="D12" s="31">
        <v>313312.67</v>
      </c>
      <c r="E12" s="31">
        <f t="shared" si="0"/>
        <v>3247158.75</v>
      </c>
      <c r="F12" s="31">
        <v>3287160.28</v>
      </c>
      <c r="G12" s="44">
        <v>3287160.28</v>
      </c>
      <c r="H12" s="48">
        <f t="shared" si="1"/>
        <v>40001.529999999795</v>
      </c>
    </row>
    <row r="13" spans="1:8" x14ac:dyDescent="0.2">
      <c r="A13" s="4">
        <v>61</v>
      </c>
      <c r="B13" s="5" t="s">
        <v>5</v>
      </c>
      <c r="C13" s="31">
        <v>2933846.08</v>
      </c>
      <c r="D13" s="31">
        <v>313312.67</v>
      </c>
      <c r="E13" s="31">
        <f t="shared" si="0"/>
        <v>3247158.75</v>
      </c>
      <c r="F13" s="31">
        <v>3287160.28</v>
      </c>
      <c r="G13" s="44">
        <v>3287160.28</v>
      </c>
      <c r="H13" s="48">
        <f t="shared" si="1"/>
        <v>40001.529999999795</v>
      </c>
    </row>
    <row r="14" spans="1:8" x14ac:dyDescent="0.2">
      <c r="A14" s="4">
        <v>62</v>
      </c>
      <c r="B14" s="5" t="s">
        <v>6</v>
      </c>
      <c r="C14" s="31">
        <v>0</v>
      </c>
      <c r="D14" s="31">
        <v>0</v>
      </c>
      <c r="E14" s="31">
        <f t="shared" si="0"/>
        <v>0</v>
      </c>
      <c r="F14" s="31">
        <v>0</v>
      </c>
      <c r="G14" s="44">
        <v>0</v>
      </c>
      <c r="H14" s="48">
        <f t="shared" si="1"/>
        <v>0</v>
      </c>
    </row>
    <row r="15" spans="1:8" ht="33.75" x14ac:dyDescent="0.2">
      <c r="A15" s="40"/>
      <c r="B15" s="41" t="s">
        <v>32</v>
      </c>
      <c r="C15" s="31">
        <v>0</v>
      </c>
      <c r="D15" s="31">
        <v>0</v>
      </c>
      <c r="E15" s="31">
        <f t="shared" si="0"/>
        <v>0</v>
      </c>
      <c r="F15" s="31">
        <v>0</v>
      </c>
      <c r="G15" s="44">
        <v>0</v>
      </c>
      <c r="H15" s="48">
        <f t="shared" si="1"/>
        <v>0</v>
      </c>
    </row>
    <row r="16" spans="1:8" x14ac:dyDescent="0.2">
      <c r="A16" s="2" t="s">
        <v>8</v>
      </c>
      <c r="C16" s="31">
        <v>0</v>
      </c>
      <c r="D16" s="31">
        <v>0</v>
      </c>
      <c r="E16" s="31">
        <f t="shared" si="0"/>
        <v>0</v>
      </c>
      <c r="F16" s="31">
        <v>0</v>
      </c>
      <c r="G16" s="44">
        <v>0</v>
      </c>
      <c r="H16" s="48">
        <f t="shared" si="1"/>
        <v>0</v>
      </c>
    </row>
    <row r="17" spans="1:8" x14ac:dyDescent="0.2">
      <c r="A17" s="2" t="s">
        <v>9</v>
      </c>
      <c r="C17" s="31">
        <v>332744197.70999998</v>
      </c>
      <c r="D17" s="31">
        <v>18910468.440000001</v>
      </c>
      <c r="E17" s="31">
        <f t="shared" si="0"/>
        <v>351654666.14999998</v>
      </c>
      <c r="F17" s="31">
        <v>351642085.60000002</v>
      </c>
      <c r="G17" s="44">
        <v>351642085.60000002</v>
      </c>
      <c r="H17" s="48">
        <f t="shared" si="1"/>
        <v>-12580.549999952316</v>
      </c>
    </row>
    <row r="18" spans="1:8" x14ac:dyDescent="0.2">
      <c r="A18" s="2" t="s">
        <v>11</v>
      </c>
      <c r="C18" s="31">
        <v>0</v>
      </c>
      <c r="D18" s="31">
        <v>0</v>
      </c>
      <c r="E18" s="31">
        <f t="shared" si="0"/>
        <v>0</v>
      </c>
      <c r="F18" s="31">
        <v>0</v>
      </c>
      <c r="G18" s="44">
        <v>0</v>
      </c>
      <c r="H18" s="48">
        <f t="shared" si="1"/>
        <v>0</v>
      </c>
    </row>
    <row r="19" spans="1:8" x14ac:dyDescent="0.2">
      <c r="A19" s="2" t="s">
        <v>10</v>
      </c>
      <c r="C19" s="31">
        <v>7900046.4900000002</v>
      </c>
      <c r="D19" s="31">
        <v>110961063.48</v>
      </c>
      <c r="E19" s="31">
        <f t="shared" si="0"/>
        <v>118861109.97</v>
      </c>
      <c r="F19" s="31">
        <v>118861109.97</v>
      </c>
      <c r="G19" s="44">
        <v>118861109.97</v>
      </c>
      <c r="H19" s="48">
        <f t="shared" si="1"/>
        <v>0</v>
      </c>
    </row>
    <row r="20" spans="1:8" x14ac:dyDescent="0.2">
      <c r="C20" s="20"/>
      <c r="D20" s="20"/>
      <c r="E20" s="20">
        <f t="shared" si="0"/>
        <v>0</v>
      </c>
      <c r="F20" s="20"/>
      <c r="G20" s="45"/>
      <c r="H20" s="49"/>
    </row>
    <row r="21" spans="1:8" x14ac:dyDescent="0.2">
      <c r="A21" s="11"/>
      <c r="B21" s="12" t="s">
        <v>21</v>
      </c>
      <c r="C21" s="32">
        <f t="shared" ref="C21:H21" si="2">SUM(C5:C9)+C12+SUM(C16:C19)</f>
        <v>368848399.24000001</v>
      </c>
      <c r="D21" s="32">
        <f t="shared" si="2"/>
        <v>140242486.59999999</v>
      </c>
      <c r="E21" s="32">
        <f t="shared" si="2"/>
        <v>509090885.84000003</v>
      </c>
      <c r="F21" s="32">
        <f t="shared" si="2"/>
        <v>509436610.93000007</v>
      </c>
      <c r="G21" s="32">
        <f t="shared" si="2"/>
        <v>509436610.93000007</v>
      </c>
      <c r="H21" s="34">
        <f t="shared" si="2"/>
        <v>345725.09000004781</v>
      </c>
    </row>
    <row r="22" spans="1:8" x14ac:dyDescent="0.2">
      <c r="A22" s="14"/>
      <c r="B22" s="15"/>
      <c r="C22" s="16"/>
      <c r="D22" s="16"/>
      <c r="E22" s="17"/>
      <c r="F22" s="13" t="s">
        <v>29</v>
      </c>
      <c r="G22" s="18"/>
      <c r="H22" s="20"/>
    </row>
    <row r="23" spans="1:8" x14ac:dyDescent="0.2">
      <c r="A23" s="65" t="s">
        <v>31</v>
      </c>
      <c r="B23" s="66"/>
      <c r="C23" s="55" t="s">
        <v>30</v>
      </c>
      <c r="D23" s="55"/>
      <c r="E23" s="55"/>
      <c r="F23" s="55"/>
      <c r="G23" s="55"/>
      <c r="H23" s="63" t="s">
        <v>27</v>
      </c>
    </row>
    <row r="24" spans="1:8" ht="22.5" x14ac:dyDescent="0.2">
      <c r="A24" s="67"/>
      <c r="B24" s="68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64"/>
    </row>
    <row r="25" spans="1:8" x14ac:dyDescent="0.2">
      <c r="A25" s="69"/>
      <c r="B25" s="70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8" x14ac:dyDescent="0.2">
      <c r="A26" s="27" t="s">
        <v>12</v>
      </c>
      <c r="B26" s="22"/>
      <c r="C26" s="33">
        <f t="shared" ref="C26:H26" si="3">SUM(C27+C28+C29+C30+C33+C37+C38)</f>
        <v>360948352.75</v>
      </c>
      <c r="D26" s="33">
        <f t="shared" si="3"/>
        <v>29281423.120000001</v>
      </c>
      <c r="E26" s="33">
        <f t="shared" si="3"/>
        <v>390229775.87</v>
      </c>
      <c r="F26" s="33">
        <f t="shared" si="3"/>
        <v>390575500.96000004</v>
      </c>
      <c r="G26" s="33">
        <f t="shared" si="3"/>
        <v>390575500.96000004</v>
      </c>
      <c r="H26" s="50">
        <f t="shared" si="3"/>
        <v>345725.09000004781</v>
      </c>
    </row>
    <row r="27" spans="1:8" x14ac:dyDescent="0.2">
      <c r="A27" s="23"/>
      <c r="B27" s="24" t="s">
        <v>0</v>
      </c>
      <c r="C27" s="34">
        <v>15172703.42</v>
      </c>
      <c r="D27" s="34">
        <v>2033659.91</v>
      </c>
      <c r="E27" s="34">
        <f>C27+D27</f>
        <v>17206363.329999998</v>
      </c>
      <c r="F27" s="34">
        <v>17210063.329999998</v>
      </c>
      <c r="G27" s="34">
        <v>17210063.329999998</v>
      </c>
      <c r="H27" s="51">
        <f>G27-E27</f>
        <v>3700</v>
      </c>
    </row>
    <row r="28" spans="1:8" x14ac:dyDescent="0.2">
      <c r="A28" s="23"/>
      <c r="B28" s="24" t="s">
        <v>2</v>
      </c>
      <c r="C28" s="34">
        <v>0</v>
      </c>
      <c r="D28" s="34">
        <v>0</v>
      </c>
      <c r="E28" s="34">
        <f t="shared" ref="E28:E36" si="4">C28+D28</f>
        <v>0</v>
      </c>
      <c r="F28" s="34">
        <v>0</v>
      </c>
      <c r="G28" s="34">
        <v>0</v>
      </c>
      <c r="H28" s="51">
        <f t="shared" ref="H28:H38" si="5">G28-E28</f>
        <v>0</v>
      </c>
    </row>
    <row r="29" spans="1:8" x14ac:dyDescent="0.2">
      <c r="A29" s="23"/>
      <c r="B29" s="24" t="s">
        <v>3</v>
      </c>
      <c r="C29" s="34">
        <v>3092405.33</v>
      </c>
      <c r="D29" s="34">
        <v>4130908.99</v>
      </c>
      <c r="E29" s="34">
        <f t="shared" si="4"/>
        <v>7223314.3200000003</v>
      </c>
      <c r="F29" s="34">
        <v>7301608.3700000001</v>
      </c>
      <c r="G29" s="34">
        <v>7301608.3700000001</v>
      </c>
      <c r="H29" s="51">
        <f t="shared" si="5"/>
        <v>78294.049999999814</v>
      </c>
    </row>
    <row r="30" spans="1:8" x14ac:dyDescent="0.2">
      <c r="A30" s="23"/>
      <c r="B30" s="24" t="s">
        <v>4</v>
      </c>
      <c r="C30" s="34">
        <v>7005200.21</v>
      </c>
      <c r="D30" s="34">
        <v>3893073.11</v>
      </c>
      <c r="E30" s="34">
        <f t="shared" si="4"/>
        <v>10898273.32</v>
      </c>
      <c r="F30" s="34">
        <v>11134583.380000001</v>
      </c>
      <c r="G30" s="34">
        <v>11134583.380000001</v>
      </c>
      <c r="H30" s="51">
        <f t="shared" si="5"/>
        <v>236310.06000000052</v>
      </c>
    </row>
    <row r="31" spans="1:8" x14ac:dyDescent="0.2">
      <c r="A31" s="23"/>
      <c r="B31" s="25" t="s">
        <v>5</v>
      </c>
      <c r="C31" s="34">
        <v>5510609.96</v>
      </c>
      <c r="D31" s="34">
        <v>5387663.3600000003</v>
      </c>
      <c r="E31" s="34">
        <f t="shared" si="4"/>
        <v>10898273.32</v>
      </c>
      <c r="F31" s="34">
        <v>11134583.380000001</v>
      </c>
      <c r="G31" s="34">
        <v>11134583.380000001</v>
      </c>
      <c r="H31" s="51">
        <f t="shared" si="5"/>
        <v>236310.06000000052</v>
      </c>
    </row>
    <row r="32" spans="1:8" x14ac:dyDescent="0.2">
      <c r="A32" s="23"/>
      <c r="B32" s="25" t="s">
        <v>6</v>
      </c>
      <c r="C32" s="34">
        <v>1494590.25</v>
      </c>
      <c r="D32" s="34">
        <v>-1494590.25</v>
      </c>
      <c r="E32" s="34">
        <f t="shared" si="4"/>
        <v>0</v>
      </c>
      <c r="F32" s="34">
        <v>0</v>
      </c>
      <c r="G32" s="34">
        <v>0</v>
      </c>
      <c r="H32" s="51">
        <f t="shared" si="5"/>
        <v>0</v>
      </c>
    </row>
    <row r="33" spans="1:8" x14ac:dyDescent="0.2">
      <c r="A33" s="23"/>
      <c r="B33" s="24" t="s">
        <v>7</v>
      </c>
      <c r="C33" s="34">
        <v>2933846.08</v>
      </c>
      <c r="D33" s="34">
        <v>313312.67</v>
      </c>
      <c r="E33" s="34">
        <f t="shared" si="4"/>
        <v>3247158.75</v>
      </c>
      <c r="F33" s="34">
        <v>3287160.28</v>
      </c>
      <c r="G33" s="34">
        <v>3287160.28</v>
      </c>
      <c r="H33" s="51">
        <f t="shared" si="5"/>
        <v>40001.529999999795</v>
      </c>
    </row>
    <row r="34" spans="1:8" x14ac:dyDescent="0.2">
      <c r="A34" s="23"/>
      <c r="B34" s="25" t="s">
        <v>5</v>
      </c>
      <c r="C34" s="34">
        <v>2933846.08</v>
      </c>
      <c r="D34" s="34">
        <v>313312.67</v>
      </c>
      <c r="E34" s="34">
        <f t="shared" si="4"/>
        <v>3247158.75</v>
      </c>
      <c r="F34" s="34">
        <v>3287160.28</v>
      </c>
      <c r="G34" s="34">
        <v>3287160.28</v>
      </c>
      <c r="H34" s="51">
        <f t="shared" si="5"/>
        <v>40001.529999999795</v>
      </c>
    </row>
    <row r="35" spans="1:8" x14ac:dyDescent="0.2">
      <c r="A35" s="23"/>
      <c r="B35" s="25" t="s">
        <v>6</v>
      </c>
      <c r="C35" s="34">
        <v>0</v>
      </c>
      <c r="D35" s="34">
        <v>0</v>
      </c>
      <c r="E35" s="34">
        <f t="shared" si="4"/>
        <v>0</v>
      </c>
      <c r="F35" s="34">
        <v>0</v>
      </c>
      <c r="G35" s="34">
        <v>0</v>
      </c>
      <c r="H35" s="51">
        <f t="shared" si="5"/>
        <v>0</v>
      </c>
    </row>
    <row r="36" spans="1:8" ht="33.75" x14ac:dyDescent="0.2">
      <c r="A36" s="23"/>
      <c r="B36" s="42" t="s">
        <v>32</v>
      </c>
      <c r="C36" s="34">
        <v>0</v>
      </c>
      <c r="D36" s="34">
        <v>0</v>
      </c>
      <c r="E36" s="34">
        <f t="shared" si="4"/>
        <v>0</v>
      </c>
      <c r="F36" s="34">
        <v>0</v>
      </c>
      <c r="G36" s="34">
        <v>0</v>
      </c>
      <c r="H36" s="51">
        <f t="shared" si="5"/>
        <v>0</v>
      </c>
    </row>
    <row r="37" spans="1:8" x14ac:dyDescent="0.2">
      <c r="A37" s="23"/>
      <c r="B37" s="24" t="s">
        <v>9</v>
      </c>
      <c r="C37" s="34">
        <v>332744197.70999998</v>
      </c>
      <c r="D37" s="34">
        <v>18910468.440000001</v>
      </c>
      <c r="E37" s="34">
        <f>C37+D37</f>
        <v>351654666.14999998</v>
      </c>
      <c r="F37" s="34">
        <v>351642085.60000002</v>
      </c>
      <c r="G37" s="34">
        <v>351642085.60000002</v>
      </c>
      <c r="H37" s="51">
        <f t="shared" si="5"/>
        <v>-12580.549999952316</v>
      </c>
    </row>
    <row r="38" spans="1:8" x14ac:dyDescent="0.2">
      <c r="A38" s="23"/>
      <c r="B38" s="24" t="s">
        <v>11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51">
        <f t="shared" si="5"/>
        <v>0</v>
      </c>
    </row>
    <row r="39" spans="1:8" x14ac:dyDescent="0.2">
      <c r="A39" s="39"/>
      <c r="B39" s="24"/>
      <c r="C39" s="34"/>
      <c r="D39" s="34"/>
      <c r="E39" s="34"/>
      <c r="F39" s="34"/>
      <c r="G39" s="34"/>
      <c r="H39" s="34"/>
    </row>
    <row r="40" spans="1:8" x14ac:dyDescent="0.2">
      <c r="A40" s="27" t="s">
        <v>13</v>
      </c>
      <c r="B40" s="22"/>
      <c r="C40" s="35">
        <f t="shared" ref="C40:H40" si="6">SUM(C41:C43)</f>
        <v>0</v>
      </c>
      <c r="D40" s="35">
        <f t="shared" si="6"/>
        <v>0</v>
      </c>
      <c r="E40" s="35">
        <f t="shared" si="6"/>
        <v>0</v>
      </c>
      <c r="F40" s="35">
        <f t="shared" si="6"/>
        <v>0</v>
      </c>
      <c r="G40" s="35">
        <f t="shared" si="6"/>
        <v>0</v>
      </c>
      <c r="H40" s="35">
        <f t="shared" si="6"/>
        <v>0</v>
      </c>
    </row>
    <row r="41" spans="1:8" x14ac:dyDescent="0.2">
      <c r="A41" s="23"/>
      <c r="B41" s="24" t="s">
        <v>1</v>
      </c>
      <c r="C41" s="34">
        <v>0</v>
      </c>
      <c r="D41" s="34">
        <v>0</v>
      </c>
      <c r="E41" s="34">
        <f>C41+D41</f>
        <v>0</v>
      </c>
      <c r="F41" s="34">
        <v>0</v>
      </c>
      <c r="G41" s="34">
        <v>0</v>
      </c>
      <c r="H41" s="34">
        <f>G41-E41</f>
        <v>0</v>
      </c>
    </row>
    <row r="42" spans="1:8" x14ac:dyDescent="0.2">
      <c r="A42" s="23"/>
      <c r="B42" s="24" t="s">
        <v>8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 t="shared" ref="H42:H43" si="7">G42-E42</f>
        <v>0</v>
      </c>
    </row>
    <row r="43" spans="1:8" x14ac:dyDescent="0.2">
      <c r="A43" s="23"/>
      <c r="B43" s="24" t="s">
        <v>11</v>
      </c>
      <c r="C43" s="34">
        <v>0</v>
      </c>
      <c r="D43" s="34">
        <v>0</v>
      </c>
      <c r="E43" s="34">
        <f>C43+D43</f>
        <v>0</v>
      </c>
      <c r="F43" s="34">
        <v>0</v>
      </c>
      <c r="G43" s="34">
        <v>0</v>
      </c>
      <c r="H43" s="34">
        <f t="shared" si="7"/>
        <v>0</v>
      </c>
    </row>
    <row r="44" spans="1:8" x14ac:dyDescent="0.2">
      <c r="A44" s="39"/>
      <c r="B44" s="24"/>
      <c r="C44" s="34"/>
      <c r="D44" s="34"/>
      <c r="E44" s="34"/>
      <c r="F44" s="34"/>
      <c r="G44" s="34"/>
      <c r="H44" s="34"/>
    </row>
    <row r="45" spans="1:8" x14ac:dyDescent="0.2">
      <c r="A45" s="26" t="s">
        <v>14</v>
      </c>
      <c r="B45" s="26"/>
      <c r="C45" s="35">
        <f t="shared" ref="C45:H45" si="8">SUM(C46)</f>
        <v>7900046.4900000002</v>
      </c>
      <c r="D45" s="35">
        <f t="shared" si="8"/>
        <v>110961063.48</v>
      </c>
      <c r="E45" s="35">
        <f t="shared" si="8"/>
        <v>118861109.97</v>
      </c>
      <c r="F45" s="35">
        <f t="shared" si="8"/>
        <v>118861109.97</v>
      </c>
      <c r="G45" s="35">
        <f t="shared" si="8"/>
        <v>118861109.97</v>
      </c>
      <c r="H45" s="35">
        <f t="shared" si="8"/>
        <v>110961063.48</v>
      </c>
    </row>
    <row r="46" spans="1:8" x14ac:dyDescent="0.2">
      <c r="A46" s="21"/>
      <c r="B46" s="24" t="s">
        <v>10</v>
      </c>
      <c r="C46" s="34">
        <v>7900046.4900000002</v>
      </c>
      <c r="D46" s="34">
        <v>110961063.48</v>
      </c>
      <c r="E46" s="35">
        <f>C46+D46</f>
        <v>118861109.97</v>
      </c>
      <c r="F46" s="34">
        <v>118861109.97</v>
      </c>
      <c r="G46" s="34">
        <v>118861109.97</v>
      </c>
      <c r="H46" s="35">
        <f>G46-C46</f>
        <v>110961063.48</v>
      </c>
    </row>
    <row r="47" spans="1:8" x14ac:dyDescent="0.2">
      <c r="A47" s="21"/>
      <c r="B47" s="24"/>
      <c r="C47" s="35"/>
      <c r="D47" s="35"/>
      <c r="E47" s="35"/>
      <c r="F47" s="35"/>
      <c r="G47" s="35"/>
      <c r="H47" s="35"/>
    </row>
    <row r="48" spans="1:8" x14ac:dyDescent="0.2">
      <c r="A48" s="28"/>
      <c r="B48" s="29" t="s">
        <v>21</v>
      </c>
      <c r="C48" s="32">
        <f t="shared" ref="C48:H48" si="9">SUM(C45+C40+C26)</f>
        <v>368848399.24000001</v>
      </c>
      <c r="D48" s="32">
        <f t="shared" si="9"/>
        <v>140242486.59999999</v>
      </c>
      <c r="E48" s="32">
        <f t="shared" si="9"/>
        <v>509090885.84000003</v>
      </c>
      <c r="F48" s="32">
        <f t="shared" si="9"/>
        <v>509436610.93000007</v>
      </c>
      <c r="G48" s="32">
        <f t="shared" si="9"/>
        <v>509436610.93000007</v>
      </c>
      <c r="H48" s="19">
        <f t="shared" si="9"/>
        <v>111306788.57000005</v>
      </c>
    </row>
    <row r="49" spans="1:8" ht="11.25" customHeight="1" x14ac:dyDescent="0.2">
      <c r="A49" s="52" t="s">
        <v>33</v>
      </c>
      <c r="B49" s="52"/>
      <c r="C49" s="52"/>
      <c r="D49" s="52"/>
      <c r="E49" s="52"/>
      <c r="F49" s="37" t="s">
        <v>29</v>
      </c>
      <c r="G49" s="38"/>
      <c r="H49" s="36"/>
    </row>
    <row r="50" spans="1:8" x14ac:dyDescent="0.2">
      <c r="A50" s="53"/>
      <c r="B50" s="53"/>
      <c r="C50" s="53"/>
      <c r="D50" s="53"/>
      <c r="E50" s="53"/>
    </row>
  </sheetData>
  <sheetProtection formatCells="0" formatColumns="0" formatRows="0" insertRows="0" autoFilter="0"/>
  <mergeCells count="8">
    <mergeCell ref="A49:E50"/>
    <mergeCell ref="A1:H1"/>
    <mergeCell ref="C2:G2"/>
    <mergeCell ref="A2:B4"/>
    <mergeCell ref="H2:H3"/>
    <mergeCell ref="C23:G23"/>
    <mergeCell ref="H23:H24"/>
    <mergeCell ref="A23:B25"/>
  </mergeCells>
  <printOptions horizontalCentered="1"/>
  <pageMargins left="1.21" right="0.16" top="0.23622047244094491" bottom="0.15748031496062992" header="0.23622047244094491" footer="0.15748031496062992"/>
  <pageSetup scale="85" orientation="landscape" r:id="rId1"/>
  <ignoredErrors>
    <ignoredError sqref="C4:H4 C25:G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2019-01-30T02:43:57Z</cp:lastPrinted>
  <dcterms:created xsi:type="dcterms:W3CDTF">2012-12-11T20:48:19Z</dcterms:created>
  <dcterms:modified xsi:type="dcterms:W3CDTF">2019-01-30T02:43:58Z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